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246186ae6c9573/Arquivos do Outlook/Área de Trabalho/CRTR2 2021 E 2022 PEÇAS DACONTABILIDADE/2021/VENCIMENTOS/"/>
    </mc:Choice>
  </mc:AlternateContent>
  <xr:revisionPtr revIDLastSave="28" documentId="8_{AD8CB514-F8D4-4EC3-92DA-C03C1F67313C}" xr6:coauthVersionLast="47" xr6:coauthVersionMax="47" xr10:uidLastSave="{AD0A0054-46CE-4B8C-AC0C-BD5116D18644}"/>
  <bookViews>
    <workbookView xWindow="-108" yWindow="-108" windowWidth="23256" windowHeight="12456" firstSheet="6" activeTab="6" xr2:uid="{00000000-000D-0000-FFFF-FFFF00000000}"/>
  </bookViews>
  <sheets>
    <sheet name="01.2019" sheetId="26" r:id="rId1"/>
    <sheet name="02.2019 " sheetId="27" r:id="rId2"/>
    <sheet name="03.2019  " sheetId="28" r:id="rId3"/>
    <sheet name="04.2019" sheetId="29" r:id="rId4"/>
    <sheet name="05.2019" sheetId="30" r:id="rId5"/>
    <sheet name="06.2019" sheetId="31" r:id="rId6"/>
    <sheet name="01.2022" sheetId="82" r:id="rId7"/>
    <sheet name="02.2022" sheetId="83" r:id="rId8"/>
    <sheet name="03.2022" sheetId="84" r:id="rId9"/>
    <sheet name="04.2022" sheetId="85" r:id="rId10"/>
    <sheet name="05.2022" sheetId="86" r:id="rId11"/>
    <sheet name="06.2022" sheetId="87" r:id="rId12"/>
    <sheet name="07.2022" sheetId="88" r:id="rId13"/>
    <sheet name="08.2022" sheetId="89" r:id="rId14"/>
    <sheet name="09.2022" sheetId="90" r:id="rId15"/>
    <sheet name="10.2022" sheetId="91" r:id="rId16"/>
    <sheet name="11.2022" sheetId="92" r:id="rId17"/>
    <sheet name="12.2022" sheetId="93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85" l="1"/>
  <c r="Q4" i="85"/>
  <c r="M5" i="85"/>
  <c r="Q5" i="85"/>
  <c r="Q5" i="93"/>
  <c r="M5" i="93"/>
  <c r="Q4" i="93"/>
  <c r="M4" i="93"/>
  <c r="Q5" i="92"/>
  <c r="M5" i="92"/>
  <c r="R5" i="92" s="1"/>
  <c r="Q4" i="92"/>
  <c r="M4" i="92"/>
  <c r="Q5" i="91"/>
  <c r="M5" i="91"/>
  <c r="R5" i="91" s="1"/>
  <c r="Q4" i="91"/>
  <c r="M4" i="91"/>
  <c r="Q5" i="90"/>
  <c r="M5" i="90"/>
  <c r="Q4" i="90"/>
  <c r="M4" i="90"/>
  <c r="Q5" i="89"/>
  <c r="M5" i="89"/>
  <c r="Q4" i="89"/>
  <c r="M4" i="89"/>
  <c r="Q5" i="88"/>
  <c r="M5" i="88"/>
  <c r="Q4" i="88"/>
  <c r="M4" i="88"/>
  <c r="Q5" i="87"/>
  <c r="M5" i="87"/>
  <c r="R5" i="87" s="1"/>
  <c r="Q4" i="87"/>
  <c r="M4" i="87"/>
  <c r="M4" i="86"/>
  <c r="Q5" i="86"/>
  <c r="M5" i="86"/>
  <c r="R5" i="86" s="1"/>
  <c r="Q4" i="86"/>
  <c r="Q5" i="84"/>
  <c r="M5" i="84"/>
  <c r="Q4" i="84"/>
  <c r="M4" i="84"/>
  <c r="Q5" i="83"/>
  <c r="M5" i="83"/>
  <c r="Q4" i="83"/>
  <c r="M4" i="83"/>
  <c r="Q5" i="82"/>
  <c r="M5" i="82"/>
  <c r="Q4" i="82"/>
  <c r="M4" i="82"/>
  <c r="R5" i="85" l="1"/>
  <c r="R4" i="85"/>
  <c r="R4" i="86"/>
  <c r="R4" i="91"/>
  <c r="R5" i="93"/>
  <c r="R4" i="93"/>
  <c r="R4" i="92"/>
  <c r="R4" i="88"/>
  <c r="R4" i="90"/>
  <c r="R5" i="90"/>
  <c r="R5" i="89"/>
  <c r="R4" i="89"/>
  <c r="R5" i="88"/>
  <c r="R4" i="87"/>
  <c r="R5" i="84"/>
  <c r="R4" i="84"/>
  <c r="R5" i="83"/>
  <c r="R4" i="83"/>
  <c r="R5" i="82"/>
  <c r="R4" i="82"/>
  <c r="Q6" i="31" l="1"/>
  <c r="M6" i="31"/>
  <c r="Q5" i="31"/>
  <c r="M5" i="31"/>
  <c r="Q4" i="31"/>
  <c r="M4" i="31"/>
  <c r="R6" i="31" l="1"/>
  <c r="R5" i="31"/>
  <c r="R4" i="31"/>
  <c r="Q6" i="30"/>
  <c r="M6" i="30"/>
  <c r="Q5" i="30"/>
  <c r="M5" i="30"/>
  <c r="Q4" i="30"/>
  <c r="M4" i="30"/>
  <c r="R5" i="30" l="1"/>
  <c r="R6" i="30"/>
  <c r="R4" i="30"/>
  <c r="Q6" i="29"/>
  <c r="M6" i="29"/>
  <c r="Q5" i="29"/>
  <c r="M5" i="29"/>
  <c r="Q4" i="29"/>
  <c r="M4" i="29"/>
  <c r="R4" i="29" l="1"/>
  <c r="R5" i="29"/>
  <c r="R6" i="29"/>
  <c r="Q6" i="28"/>
  <c r="M6" i="28"/>
  <c r="Q5" i="28"/>
  <c r="M5" i="28"/>
  <c r="Q4" i="28"/>
  <c r="M4" i="28"/>
  <c r="M5" i="26"/>
  <c r="Q6" i="27"/>
  <c r="M6" i="27"/>
  <c r="Q5" i="27"/>
  <c r="M5" i="27"/>
  <c r="Q4" i="27"/>
  <c r="M4" i="27"/>
  <c r="R4" i="27" l="1"/>
  <c r="R5" i="27"/>
  <c r="R6" i="27"/>
  <c r="R5" i="28"/>
  <c r="R6" i="28"/>
  <c r="R4" i="28"/>
  <c r="Q6" i="26"/>
  <c r="M6" i="26"/>
  <c r="Q5" i="26"/>
  <c r="Q4" i="26"/>
  <c r="M4" i="26"/>
  <c r="R6" i="26" l="1"/>
  <c r="R5" i="26"/>
  <c r="R4" i="26"/>
</calcChain>
</file>

<file path=xl/sharedStrings.xml><?xml version="1.0" encoding="utf-8"?>
<sst xmlns="http://schemas.openxmlformats.org/spreadsheetml/2006/main" count="498" uniqueCount="52">
  <si>
    <t>PROVENTOS</t>
  </si>
  <si>
    <t>DESCONTOS</t>
  </si>
  <si>
    <t>NOME</t>
  </si>
  <si>
    <t>MATRÍCULA</t>
  </si>
  <si>
    <t>CARGO</t>
  </si>
  <si>
    <t>GRATIFICAÇÃO</t>
  </si>
  <si>
    <t>REMUNERAÇÃO TOTAL</t>
  </si>
  <si>
    <t>IRRF</t>
  </si>
  <si>
    <t>OUTROS DESCONTOS</t>
  </si>
  <si>
    <t>TOTAL DE DESCONTOS</t>
  </si>
  <si>
    <t xml:space="preserve">FÉRIAS </t>
  </si>
  <si>
    <t>INSS</t>
  </si>
  <si>
    <t>ELIAS DA SILVA PAZ</t>
  </si>
  <si>
    <t>FISCAL FEDERAL</t>
  </si>
  <si>
    <t>IVONILDE DA SILVA PAZ</t>
  </si>
  <si>
    <t>AGENTE ADMINISTRATIVO</t>
  </si>
  <si>
    <t>JESSÉ SOUSA CIDRÃO</t>
  </si>
  <si>
    <t>CPF</t>
  </si>
  <si>
    <t>MÊS: 02/2019</t>
  </si>
  <si>
    <t>MÊS: 01/2019</t>
  </si>
  <si>
    <t>MÊS: 03/2019</t>
  </si>
  <si>
    <t>MÊS: 04/2019</t>
  </si>
  <si>
    <t>MÊS: 05/2019</t>
  </si>
  <si>
    <t>MÊS: 06/2019</t>
  </si>
  <si>
    <t>13º SALÁRIO</t>
  </si>
  <si>
    <t>AUXILIOS E BENEFÍCIOS</t>
  </si>
  <si>
    <t>1/3 DE FÉRIAS</t>
  </si>
  <si>
    <t>HORAS EXTRAS</t>
  </si>
  <si>
    <t>***.842.203-**</t>
  </si>
  <si>
    <t>***.495.453-**</t>
  </si>
  <si>
    <t>***.517.603-**</t>
  </si>
  <si>
    <t xml:space="preserve"> COMPL.FÉRIAS + 1/3</t>
  </si>
  <si>
    <t xml:space="preserve"> REMUNERAÇÃO</t>
  </si>
  <si>
    <t xml:space="preserve"> FÉRIAS</t>
  </si>
  <si>
    <t xml:space="preserve"> ADMISSÃO</t>
  </si>
  <si>
    <t>DESCRIÇÃO</t>
  </si>
  <si>
    <t>TOTAL LÍQUIDO (R$)</t>
  </si>
  <si>
    <t>CONSELHO REGIONAL DE RADIOLOGIA 2º REGIÃO CEARÁ - CRTR2</t>
  </si>
  <si>
    <t>AGENTE FISCAL</t>
  </si>
  <si>
    <t>MÊS: 01/2022</t>
  </si>
  <si>
    <t>MÊS: 02/2022</t>
  </si>
  <si>
    <t>MÊS: 03/2022</t>
  </si>
  <si>
    <t>MÊS: 04/2022</t>
  </si>
  <si>
    <t>MÊS: 05/2022</t>
  </si>
  <si>
    <t>MÊS: 06/2022</t>
  </si>
  <si>
    <t>MÊS: 07/2022</t>
  </si>
  <si>
    <t>MÊS: 08/2022</t>
  </si>
  <si>
    <t>MÊS: 09/2022</t>
  </si>
  <si>
    <t>MÊS: 10/2022</t>
  </si>
  <si>
    <t>MÊS: 11/2022</t>
  </si>
  <si>
    <t>MÊS: 12/2022</t>
  </si>
  <si>
    <t>AUX.EDUCAÇÃO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</si>
</sst>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0" fillId="0" borderId="0" xfId="1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0" fillId="0" borderId="5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7" xfId="1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distributed"/>
    </xf>
    <xf numFmtId="4" fontId="0" fillId="0" borderId="18" xfId="1" applyNumberFormat="1" applyFont="1" applyFill="1" applyBorder="1" applyAlignment="1">
      <alignment vertical="center"/>
    </xf>
    <xf numFmtId="4" fontId="0" fillId="0" borderId="20" xfId="1" applyNumberFormat="1" applyFont="1" applyFill="1" applyBorder="1" applyAlignment="1">
      <alignment vertical="center"/>
    </xf>
    <xf numFmtId="4" fontId="0" fillId="0" borderId="6" xfId="1" applyNumberFormat="1" applyFont="1" applyFill="1" applyBorder="1" applyAlignment="1">
      <alignment vertical="center"/>
    </xf>
    <xf numFmtId="4" fontId="0" fillId="0" borderId="19" xfId="1" applyNumberFormat="1" applyFont="1" applyFill="1" applyBorder="1" applyAlignment="1">
      <alignment vertical="center"/>
    </xf>
    <xf numFmtId="4" fontId="0" fillId="0" borderId="21" xfId="1" applyNumberFormat="1" applyFont="1" applyFill="1" applyBorder="1" applyAlignment="1">
      <alignment vertical="center"/>
    </xf>
    <xf numFmtId="4" fontId="0" fillId="0" borderId="22" xfId="1" applyNumberFormat="1" applyFon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2" fillId="0" borderId="15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14" fontId="0" fillId="0" borderId="10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43" fontId="2" fillId="0" borderId="12" xfId="1" applyFont="1" applyFill="1" applyBorder="1" applyAlignment="1">
      <alignment horizontal="center" vertical="distributed"/>
    </xf>
    <xf numFmtId="0" fontId="2" fillId="0" borderId="13" xfId="0" applyFont="1" applyBorder="1" applyAlignment="1">
      <alignment horizontal="center" vertical="distributed" wrapText="1"/>
    </xf>
    <xf numFmtId="0" fontId="2" fillId="0" borderId="14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distributed" wrapText="1"/>
    </xf>
    <xf numFmtId="0" fontId="2" fillId="2" borderId="4" xfId="0" applyFont="1" applyFill="1" applyBorder="1" applyAlignment="1">
      <alignment vertical="center"/>
    </xf>
    <xf numFmtId="4" fontId="0" fillId="0" borderId="3" xfId="1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4" fontId="0" fillId="0" borderId="26" xfId="1" applyNumberFormat="1" applyFont="1" applyFill="1" applyBorder="1" applyAlignment="1">
      <alignment vertical="center"/>
    </xf>
    <xf numFmtId="4" fontId="0" fillId="0" borderId="29" xfId="1" applyNumberFormat="1" applyFont="1" applyFill="1" applyBorder="1" applyAlignment="1">
      <alignment vertical="center"/>
    </xf>
    <xf numFmtId="4" fontId="0" fillId="0" borderId="9" xfId="1" applyNumberFormat="1" applyFont="1" applyFill="1" applyBorder="1" applyAlignment="1">
      <alignment vertical="center"/>
    </xf>
    <xf numFmtId="43" fontId="2" fillId="0" borderId="3" xfId="1" applyFont="1" applyFill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 wrapText="1"/>
    </xf>
    <xf numFmtId="4" fontId="0" fillId="0" borderId="16" xfId="1" applyNumberFormat="1" applyFont="1" applyFill="1" applyBorder="1" applyAlignment="1">
      <alignment vertical="center"/>
    </xf>
    <xf numFmtId="43" fontId="2" fillId="0" borderId="16" xfId="1" applyFont="1" applyFill="1" applyBorder="1" applyAlignment="1">
      <alignment horizontal="center" vertical="distributed"/>
    </xf>
    <xf numFmtId="0" fontId="0" fillId="0" borderId="3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0" fillId="0" borderId="26" xfId="0" applyNumberFormat="1" applyBorder="1" applyAlignment="1">
      <alignment vertical="center"/>
    </xf>
    <xf numFmtId="4" fontId="0" fillId="0" borderId="32" xfId="1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distributed" wrapText="1"/>
    </xf>
    <xf numFmtId="4" fontId="0" fillId="0" borderId="3" xfId="0" applyNumberFormat="1" applyBorder="1" applyAlignment="1">
      <alignment vertical="center"/>
    </xf>
    <xf numFmtId="0" fontId="2" fillId="0" borderId="16" xfId="0" applyFont="1" applyBorder="1" applyAlignment="1">
      <alignment horizontal="center" vertical="distributed"/>
    </xf>
    <xf numFmtId="4" fontId="0" fillId="0" borderId="17" xfId="1" applyNumberFormat="1" applyFont="1" applyFill="1" applyBorder="1" applyAlignment="1">
      <alignment vertical="center"/>
    </xf>
    <xf numFmtId="4" fontId="0" fillId="0" borderId="4" xfId="1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4" xfId="0" applyFont="1" applyBorder="1" applyAlignment="1">
      <alignment horizontal="center" vertical="distributed"/>
    </xf>
    <xf numFmtId="14" fontId="0" fillId="0" borderId="1" xfId="0" applyNumberForma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justify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 vertical="justify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6"/>
  <sheetViews>
    <sheetView showGridLines="0" zoomScale="80" zoomScaleNormal="80" zoomScaleSheetLayoutView="80" workbookViewId="0">
      <selection activeCell="R6" sqref="N2:R6"/>
    </sheetView>
  </sheetViews>
  <sheetFormatPr defaultRowHeight="14.4" x14ac:dyDescent="0.3"/>
  <cols>
    <col min="1" max="1" width="22.5546875" customWidth="1"/>
    <col min="2" max="2" width="11.5546875" customWidth="1"/>
    <col min="3" max="3" width="14.109375" customWidth="1"/>
    <col min="4" max="4" width="24.44140625" customWidth="1"/>
    <col min="5" max="5" width="11.5546875" bestFit="1" customWidth="1"/>
    <col min="6" max="6" width="15.33203125" style="1" bestFit="1" customWidth="1"/>
    <col min="7" max="7" width="16.109375" customWidth="1"/>
    <col min="8" max="8" width="14.33203125" bestFit="1" customWidth="1"/>
    <col min="9" max="9" width="19.6640625" bestFit="1" customWidth="1"/>
    <col min="10" max="10" width="12.44140625" bestFit="1" customWidth="1"/>
    <col min="11" max="11" width="11.6640625" customWidth="1"/>
    <col min="12" max="12" width="10.88671875" customWidth="1"/>
    <col min="13" max="13" width="15.6640625" customWidth="1"/>
    <col min="14" max="14" width="10.33203125" customWidth="1"/>
    <col min="15" max="15" width="9.5546875" bestFit="1" customWidth="1"/>
    <col min="16" max="16" width="19.88671875" bestFit="1" customWidth="1"/>
    <col min="17" max="17" width="20.6640625" bestFit="1" customWidth="1"/>
    <col min="18" max="18" width="14.6640625" bestFit="1" customWidth="1"/>
  </cols>
  <sheetData>
    <row r="1" spans="1:18" ht="50.1" customHeight="1" thickBot="1" x14ac:dyDescent="0.35">
      <c r="A1" s="38" t="s">
        <v>19</v>
      </c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50.1" customHeight="1" thickBot="1" x14ac:dyDescent="0.35">
      <c r="A2" s="73" t="s">
        <v>35</v>
      </c>
      <c r="B2" s="74"/>
      <c r="C2" s="74"/>
      <c r="D2" s="74"/>
      <c r="E2" s="74"/>
      <c r="F2" s="64" t="s">
        <v>0</v>
      </c>
      <c r="G2" s="65"/>
      <c r="H2" s="65"/>
      <c r="I2" s="65"/>
      <c r="J2" s="65"/>
      <c r="K2" s="65"/>
      <c r="L2" s="65"/>
      <c r="M2" s="66"/>
      <c r="N2" s="67" t="s">
        <v>1</v>
      </c>
      <c r="O2" s="67"/>
      <c r="P2" s="67"/>
      <c r="Q2" s="67"/>
      <c r="R2" s="68"/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34" t="s">
        <v>32</v>
      </c>
      <c r="G3" s="14" t="s">
        <v>31</v>
      </c>
      <c r="H3" s="14" t="s">
        <v>33</v>
      </c>
      <c r="I3" s="14" t="s">
        <v>26</v>
      </c>
      <c r="J3" s="14" t="s">
        <v>5</v>
      </c>
      <c r="K3" s="35" t="s">
        <v>25</v>
      </c>
      <c r="L3" s="14" t="s">
        <v>10</v>
      </c>
      <c r="M3" s="36" t="s">
        <v>6</v>
      </c>
      <c r="N3" s="69"/>
      <c r="O3" s="70"/>
      <c r="P3" s="71"/>
      <c r="Q3" s="71"/>
      <c r="R3" s="72"/>
    </row>
    <row r="4" spans="1:18" ht="50.1" customHeight="1" x14ac:dyDescent="0.3">
      <c r="A4" s="5" t="s">
        <v>12</v>
      </c>
      <c r="B4" s="6">
        <v>1</v>
      </c>
      <c r="C4" s="7" t="s">
        <v>28</v>
      </c>
      <c r="D4" s="7" t="s">
        <v>13</v>
      </c>
      <c r="E4" s="31">
        <v>35287</v>
      </c>
      <c r="F4" s="15">
        <v>6307.08</v>
      </c>
      <c r="G4" s="8">
        <v>1050.79</v>
      </c>
      <c r="H4" s="8">
        <v>610</v>
      </c>
      <c r="I4" s="8">
        <v>0</v>
      </c>
      <c r="J4" s="8">
        <v>0</v>
      </c>
      <c r="K4" s="8">
        <v>1691.7</v>
      </c>
      <c r="L4" s="8"/>
      <c r="M4" s="18">
        <f>SUM(F4:L4)</f>
        <v>9659.57</v>
      </c>
      <c r="N4" s="15">
        <v>642.33000000000004</v>
      </c>
      <c r="O4" s="8">
        <v>925.28</v>
      </c>
      <c r="P4" s="8">
        <v>235.48</v>
      </c>
      <c r="Q4" s="21">
        <f>N4+O4+P4</f>
        <v>1803.0900000000001</v>
      </c>
      <c r="R4" s="24">
        <f>M4-Q4</f>
        <v>7856.48</v>
      </c>
    </row>
    <row r="5" spans="1:18" ht="50.1" customHeight="1" x14ac:dyDescent="0.3">
      <c r="A5" s="9" t="s">
        <v>14</v>
      </c>
      <c r="B5" s="3">
        <v>3</v>
      </c>
      <c r="C5" s="2" t="s">
        <v>29</v>
      </c>
      <c r="D5" s="2" t="s">
        <v>15</v>
      </c>
      <c r="E5" s="32">
        <v>34394</v>
      </c>
      <c r="F5" s="16">
        <v>648.66999999999996</v>
      </c>
      <c r="G5" s="4">
        <v>564.05999999999995</v>
      </c>
      <c r="H5" s="4">
        <v>610</v>
      </c>
      <c r="I5" s="4">
        <v>0</v>
      </c>
      <c r="J5" s="4">
        <v>0</v>
      </c>
      <c r="K5" s="4"/>
      <c r="L5" s="4">
        <v>5076.5200000000004</v>
      </c>
      <c r="M5" s="19">
        <f>SUM(F5:L5)</f>
        <v>6899.25</v>
      </c>
      <c r="N5" s="16">
        <v>666.42</v>
      </c>
      <c r="O5" s="4">
        <v>386.16</v>
      </c>
      <c r="P5" s="4">
        <v>28.2</v>
      </c>
      <c r="Q5" s="22">
        <f>N5+O5+P5</f>
        <v>1080.78</v>
      </c>
      <c r="R5" s="25">
        <f t="shared" ref="R5" si="0">M5-Q5</f>
        <v>5818.47</v>
      </c>
    </row>
    <row r="6" spans="1:18" ht="50.1" customHeight="1" thickBot="1" x14ac:dyDescent="0.35">
      <c r="A6" s="10" t="s">
        <v>16</v>
      </c>
      <c r="B6" s="11">
        <v>2</v>
      </c>
      <c r="C6" s="12" t="s">
        <v>30</v>
      </c>
      <c r="D6" s="12" t="s">
        <v>13</v>
      </c>
      <c r="E6" s="33">
        <v>36801</v>
      </c>
      <c r="F6" s="17">
        <v>3807.39</v>
      </c>
      <c r="G6" s="13">
        <v>423.04</v>
      </c>
      <c r="H6" s="13">
        <v>610</v>
      </c>
      <c r="I6" s="13">
        <v>0</v>
      </c>
      <c r="J6" s="13">
        <v>0</v>
      </c>
      <c r="K6" s="13">
        <v>998</v>
      </c>
      <c r="L6" s="13"/>
      <c r="M6" s="20">
        <f>SUM(F6:L6)</f>
        <v>5838.43</v>
      </c>
      <c r="N6" s="17">
        <v>465.34</v>
      </c>
      <c r="O6" s="13">
        <v>153.09</v>
      </c>
      <c r="P6" s="13">
        <v>465.37</v>
      </c>
      <c r="Q6" s="23">
        <f>N6+O6+P6</f>
        <v>1083.8</v>
      </c>
      <c r="R6" s="26">
        <f>M6-Q6</f>
        <v>4754.63</v>
      </c>
    </row>
  </sheetData>
  <mergeCells count="4">
    <mergeCell ref="F2:M2"/>
    <mergeCell ref="N2:R3"/>
    <mergeCell ref="A2:E2"/>
    <mergeCell ref="B1:R1"/>
  </mergeCells>
  <pageMargins left="0.51181102362204722" right="0.51181102362204722" top="0.78740157480314965" bottom="0.78740157480314965" header="0.31496062992125984" footer="0.31496062992125984"/>
  <pageSetup paperSize="9" scale="5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AEA7-460F-455E-8AB6-9FFBFBE00AC5}">
  <dimension ref="A1:R5"/>
  <sheetViews>
    <sheetView zoomScaleNormal="100" zoomScaleSheetLayoutView="90" workbookViewId="0">
      <selection activeCell="A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42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5662.25</v>
      </c>
      <c r="G4" s="46">
        <v>0</v>
      </c>
      <c r="H4" s="39">
        <v>10367.36</v>
      </c>
      <c r="I4" s="46">
        <v>3455.79</v>
      </c>
      <c r="J4" s="60">
        <v>1117.52</v>
      </c>
      <c r="K4" s="59">
        <v>672.4</v>
      </c>
      <c r="L4" s="39">
        <v>0</v>
      </c>
      <c r="M4" s="39">
        <f>SUM(F4:L4)</f>
        <v>21275.320000000003</v>
      </c>
      <c r="N4" s="39">
        <v>1656.76</v>
      </c>
      <c r="O4" s="39">
        <v>3367.2</v>
      </c>
      <c r="P4" s="46">
        <v>121.76</v>
      </c>
      <c r="Q4" s="57">
        <f>N4+O4+P4</f>
        <v>5145.72</v>
      </c>
      <c r="R4" s="27">
        <f>M4-Q4</f>
        <v>16129.600000000002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3271.13</v>
      </c>
      <c r="G5" s="43">
        <v>0</v>
      </c>
      <c r="H5" s="41">
        <v>0</v>
      </c>
      <c r="I5" s="43">
        <v>0</v>
      </c>
      <c r="J5" s="42">
        <v>416.55</v>
      </c>
      <c r="K5" s="43">
        <v>672.4</v>
      </c>
      <c r="L5" s="39">
        <v>0</v>
      </c>
      <c r="M5" s="39">
        <f>SUM(F5:L5)</f>
        <v>4360.08</v>
      </c>
      <c r="N5" s="55">
        <v>509.11</v>
      </c>
      <c r="O5" s="39">
        <v>67.150000000000006</v>
      </c>
      <c r="P5" s="46">
        <v>745.65</v>
      </c>
      <c r="Q5" s="57">
        <f>N5+O5+P5</f>
        <v>1321.9099999999999</v>
      </c>
      <c r="R5" s="28">
        <f>M5-Q5</f>
        <v>3038.17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5949-DD60-4F1D-98E3-58A28036B3DA}">
  <dimension ref="A1:R5"/>
  <sheetViews>
    <sheetView zoomScaleNormal="100" zoomScaleSheetLayoutView="90" workbookViewId="0">
      <selection activeCell="B10" sqref="B10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43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4688.09</v>
      </c>
      <c r="G4" s="46">
        <v>0</v>
      </c>
      <c r="H4" s="39">
        <v>0</v>
      </c>
      <c r="I4" s="46">
        <v>0</v>
      </c>
      <c r="J4" s="60">
        <v>995.75</v>
      </c>
      <c r="K4" s="59">
        <v>0</v>
      </c>
      <c r="L4" s="39">
        <v>0</v>
      </c>
      <c r="M4" s="39">
        <f>SUM(F4:L4)</f>
        <v>5683.84</v>
      </c>
      <c r="N4" s="39">
        <v>0</v>
      </c>
      <c r="O4" s="39">
        <v>641.55999999999995</v>
      </c>
      <c r="P4" s="46">
        <v>0</v>
      </c>
      <c r="Q4" s="57">
        <f>N4+O4+P4</f>
        <v>641.55999999999995</v>
      </c>
      <c r="R4" s="27">
        <f>M4-Q4</f>
        <v>5042.2800000000007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745.65</v>
      </c>
      <c r="Q5" s="57">
        <f>N5+O5+P5</f>
        <v>1881.15</v>
      </c>
      <c r="R5" s="28">
        <f>M5-Q5</f>
        <v>4708.67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C5A2-7A56-411B-99DD-87AC7C88460C}">
  <dimension ref="A1:R5"/>
  <sheetViews>
    <sheetView zoomScaleNormal="100" zoomScaleSheetLayoutView="90" workbookViewId="0">
      <selection activeCell="K11" sqref="K11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44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8828.24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11013.91</v>
      </c>
      <c r="N4" s="39">
        <v>828.38</v>
      </c>
      <c r="O4" s="39">
        <v>1694.61</v>
      </c>
      <c r="P4" s="46">
        <v>60.88</v>
      </c>
      <c r="Q4" s="57">
        <f>N4+O4+P4</f>
        <v>2583.87</v>
      </c>
      <c r="R4" s="27">
        <f>M4-Q4</f>
        <v>8430.0400000000009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745.65</v>
      </c>
      <c r="Q5" s="57">
        <f>N5+O5+P5</f>
        <v>1881.15</v>
      </c>
      <c r="R5" s="28">
        <f>M5-Q5</f>
        <v>4708.67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6C00-3BE6-4A95-944F-4D691CF15DF6}">
  <dimension ref="A1:R5"/>
  <sheetViews>
    <sheetView topLeftCell="E1" zoomScaleNormal="100" zoomScaleSheetLayoutView="90" workbookViewId="0">
      <selection activeCell="E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45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8828.24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5196.6099999999997</v>
      </c>
      <c r="M4" s="39">
        <f>SUM(F4:L4)</f>
        <v>16210.52</v>
      </c>
      <c r="N4" s="39">
        <v>828.38</v>
      </c>
      <c r="O4" s="39">
        <v>1694.61</v>
      </c>
      <c r="P4" s="46">
        <v>60.88</v>
      </c>
      <c r="Q4" s="57">
        <f>N4+O4+P4</f>
        <v>2583.87</v>
      </c>
      <c r="R4" s="27">
        <f>M4-Q4</f>
        <v>13626.650000000001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2977.09</v>
      </c>
      <c r="G5" s="43">
        <v>0</v>
      </c>
      <c r="H5" s="41">
        <v>2958.71</v>
      </c>
      <c r="I5" s="43">
        <v>986.24</v>
      </c>
      <c r="J5" s="42">
        <v>367.54</v>
      </c>
      <c r="K5" s="43">
        <v>672.4</v>
      </c>
      <c r="L5" s="39">
        <v>2958.71</v>
      </c>
      <c r="M5" s="39">
        <f>SUM(F5:L5)</f>
        <v>10920.689999999999</v>
      </c>
      <c r="N5" s="55">
        <v>828.38</v>
      </c>
      <c r="O5" s="39">
        <v>168.41</v>
      </c>
      <c r="P5" s="46">
        <v>745.65</v>
      </c>
      <c r="Q5" s="57">
        <f>N5+O5+P5</f>
        <v>1742.44</v>
      </c>
      <c r="R5" s="28">
        <f>M5-Q5</f>
        <v>9178.2499999999982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7CD8-0025-486B-AAE2-9C8B3178D2D0}">
  <dimension ref="A1:R5"/>
  <sheetViews>
    <sheetView topLeftCell="E1" zoomScaleNormal="100" zoomScaleSheetLayoutView="90" workbookViewId="0">
      <selection activeCell="E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46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8889.1200000000008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11074.79</v>
      </c>
      <c r="N4" s="39">
        <v>828.38</v>
      </c>
      <c r="O4" s="39">
        <v>1711.36</v>
      </c>
      <c r="P4" s="46">
        <v>60.88</v>
      </c>
      <c r="Q4" s="57">
        <f>N4+O4+P4</f>
        <v>2600.62</v>
      </c>
      <c r="R4" s="27">
        <f>M4-Q4</f>
        <v>8474.1700000000019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745.65</v>
      </c>
      <c r="Q5" s="57">
        <f>N5+O5+P5</f>
        <v>1881.15</v>
      </c>
      <c r="R5" s="28">
        <f>M5-Q5</f>
        <v>4708.67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78C4-F759-4327-9B2B-FD81B289DDD3}">
  <dimension ref="A1:R5"/>
  <sheetViews>
    <sheetView zoomScaleNormal="100" zoomScaleSheetLayoutView="90" workbookViewId="0">
      <selection activeCell="A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47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8889.1200000000008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11074.79</v>
      </c>
      <c r="N4" s="39">
        <v>828.38</v>
      </c>
      <c r="O4" s="39">
        <v>1711.36</v>
      </c>
      <c r="P4" s="46">
        <v>60.88</v>
      </c>
      <c r="Q4" s="57">
        <f>N4+O4+P4</f>
        <v>2600.62</v>
      </c>
      <c r="R4" s="27">
        <f>M4-Q4</f>
        <v>8474.1700000000019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853.46</v>
      </c>
      <c r="Q5" s="57">
        <f>N5+O5+P5</f>
        <v>1988.96</v>
      </c>
      <c r="R5" s="28">
        <f>M5-Q5</f>
        <v>4600.8599999999997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6801-F1CB-45E0-977C-E3D3425AD019}">
  <dimension ref="A1:R5"/>
  <sheetViews>
    <sheetView zoomScaleNormal="100" zoomScaleSheetLayoutView="90" workbookViewId="0">
      <selection activeCell="A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48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8889.1200000000008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11074.79</v>
      </c>
      <c r="N4" s="39">
        <v>828.38</v>
      </c>
      <c r="O4" s="39">
        <v>1711.36</v>
      </c>
      <c r="P4" s="46">
        <v>60.88</v>
      </c>
      <c r="Q4" s="57">
        <f>N4+O4+P4</f>
        <v>2600.62</v>
      </c>
      <c r="R4" s="27">
        <f>M4-Q4</f>
        <v>8474.1700000000019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853.46</v>
      </c>
      <c r="Q5" s="57">
        <f>N5+O5+P5</f>
        <v>1988.96</v>
      </c>
      <c r="R5" s="28">
        <f>M5-Q5</f>
        <v>4600.8599999999997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6DE3-A19F-40BB-BC0B-78CE500579F6}">
  <dimension ref="A1:R5"/>
  <sheetViews>
    <sheetView zoomScaleNormal="100" zoomScaleSheetLayoutView="90" workbookViewId="0">
      <selection activeCell="E9" sqref="E9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49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8889.1200000000008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11074.79</v>
      </c>
      <c r="N4" s="39">
        <v>828.38</v>
      </c>
      <c r="O4" s="39">
        <v>1763.49</v>
      </c>
      <c r="P4" s="46">
        <v>60.88</v>
      </c>
      <c r="Q4" s="57">
        <f>N4+O4+P4</f>
        <v>2652.75</v>
      </c>
      <c r="R4" s="27">
        <f>M4-Q4</f>
        <v>8422.0400000000009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853.46</v>
      </c>
      <c r="Q5" s="57">
        <f>N5+O5+P5</f>
        <v>1988.96</v>
      </c>
      <c r="R5" s="28">
        <f>M5-Q5</f>
        <v>4600.8599999999997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255B-A9AF-44AB-AC11-F1BF8E58F556}">
  <dimension ref="A1:R5"/>
  <sheetViews>
    <sheetView zoomScaleNormal="100" zoomScaleSheetLayoutView="90" workbookViewId="0">
      <selection activeCell="C8" sqref="C8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2.44140625" customWidth="1"/>
    <col min="6" max="6" width="15.88671875" style="1" customWidth="1"/>
    <col min="7" max="7" width="15.664062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50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62" t="s">
        <v>34</v>
      </c>
      <c r="F3" s="44" t="s">
        <v>32</v>
      </c>
      <c r="G3" s="45" t="s">
        <v>51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61" t="s">
        <v>38</v>
      </c>
      <c r="E4" s="63">
        <v>35287</v>
      </c>
      <c r="F4" s="59">
        <v>8889.1200000000008</v>
      </c>
      <c r="G4" s="46">
        <v>1212</v>
      </c>
      <c r="H4" s="39">
        <v>0</v>
      </c>
      <c r="I4" s="46">
        <v>0</v>
      </c>
      <c r="J4" s="60">
        <v>1513.27</v>
      </c>
      <c r="K4" s="59">
        <v>672.4</v>
      </c>
      <c r="L4" s="39">
        <v>10430.76</v>
      </c>
      <c r="M4" s="39">
        <f>SUM(F4:L4)</f>
        <v>22717.550000000003</v>
      </c>
      <c r="N4" s="39">
        <v>1656.76</v>
      </c>
      <c r="O4" s="39">
        <v>3534.78</v>
      </c>
      <c r="P4" s="46">
        <v>5257.49</v>
      </c>
      <c r="Q4" s="57">
        <f>N4+O4+P4</f>
        <v>10449.029999999999</v>
      </c>
      <c r="R4" s="27">
        <f>M4-Q4</f>
        <v>12268.520000000004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1212</v>
      </c>
      <c r="H5" s="41">
        <v>0</v>
      </c>
      <c r="I5" s="43">
        <v>0</v>
      </c>
      <c r="J5" s="42">
        <v>735.08</v>
      </c>
      <c r="K5" s="43">
        <v>672.4</v>
      </c>
      <c r="L5" s="39">
        <v>5917.42</v>
      </c>
      <c r="M5" s="39">
        <f>SUM(F5:L5)</f>
        <v>13719.24</v>
      </c>
      <c r="N5" s="55">
        <v>1329.22</v>
      </c>
      <c r="O5" s="39">
        <v>941.78</v>
      </c>
      <c r="P5" s="46">
        <v>3812.17</v>
      </c>
      <c r="Q5" s="57">
        <f>N5+O5+P5</f>
        <v>6083.17</v>
      </c>
      <c r="R5" s="28">
        <f>M5-Q5</f>
        <v>7636.07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6"/>
  <sheetViews>
    <sheetView showGridLines="0" zoomScale="80" zoomScaleNormal="80" zoomScaleSheetLayoutView="80" workbookViewId="0"/>
  </sheetViews>
  <sheetFormatPr defaultRowHeight="14.4" x14ac:dyDescent="0.3"/>
  <cols>
    <col min="1" max="1" width="22.5546875" customWidth="1"/>
    <col min="2" max="2" width="11.5546875" customWidth="1"/>
    <col min="3" max="3" width="14.109375" customWidth="1"/>
    <col min="4" max="4" width="24.44140625" customWidth="1"/>
    <col min="5" max="5" width="11.5546875" bestFit="1" customWidth="1"/>
    <col min="6" max="6" width="15.33203125" style="1" bestFit="1" customWidth="1"/>
    <col min="7" max="7" width="16.109375" customWidth="1"/>
    <col min="8" max="8" width="14.33203125" bestFit="1" customWidth="1"/>
    <col min="9" max="9" width="19.6640625" bestFit="1" customWidth="1"/>
    <col min="10" max="10" width="12.44140625" bestFit="1" customWidth="1"/>
    <col min="11" max="11" width="11.6640625" customWidth="1"/>
    <col min="12" max="12" width="10.88671875" customWidth="1"/>
    <col min="13" max="13" width="15.6640625" customWidth="1"/>
    <col min="14" max="14" width="10.33203125" customWidth="1"/>
    <col min="15" max="15" width="9.5546875" bestFit="1" customWidth="1"/>
    <col min="16" max="16" width="19.88671875" bestFit="1" customWidth="1"/>
    <col min="17" max="17" width="20.6640625" bestFit="1" customWidth="1"/>
    <col min="18" max="18" width="14.6640625" bestFit="1" customWidth="1"/>
  </cols>
  <sheetData>
    <row r="1" spans="1:18" ht="50.1" customHeight="1" thickBot="1" x14ac:dyDescent="0.35">
      <c r="A1" s="38" t="s">
        <v>18</v>
      </c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50.1" customHeight="1" thickBot="1" x14ac:dyDescent="0.35">
      <c r="A2" s="73" t="s">
        <v>35</v>
      </c>
      <c r="B2" s="74"/>
      <c r="C2" s="74"/>
      <c r="D2" s="74"/>
      <c r="E2" s="74"/>
      <c r="F2" s="64" t="s">
        <v>0</v>
      </c>
      <c r="G2" s="65"/>
      <c r="H2" s="65"/>
      <c r="I2" s="65"/>
      <c r="J2" s="65"/>
      <c r="K2" s="65"/>
      <c r="L2" s="65"/>
      <c r="M2" s="66"/>
      <c r="N2" s="67" t="s">
        <v>1</v>
      </c>
      <c r="O2" s="67"/>
      <c r="P2" s="67"/>
      <c r="Q2" s="67"/>
      <c r="R2" s="78"/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34" t="s">
        <v>32</v>
      </c>
      <c r="G3" s="14" t="s">
        <v>31</v>
      </c>
      <c r="H3" s="14" t="s">
        <v>33</v>
      </c>
      <c r="I3" s="14" t="s">
        <v>26</v>
      </c>
      <c r="J3" s="14" t="s">
        <v>5</v>
      </c>
      <c r="K3" s="35" t="s">
        <v>25</v>
      </c>
      <c r="L3" s="14" t="s">
        <v>10</v>
      </c>
      <c r="M3" s="36" t="s">
        <v>6</v>
      </c>
      <c r="N3" s="69"/>
      <c r="O3" s="70"/>
      <c r="P3" s="71"/>
      <c r="Q3" s="71"/>
      <c r="R3" s="79"/>
    </row>
    <row r="4" spans="1:18" ht="50.1" customHeight="1" x14ac:dyDescent="0.3">
      <c r="A4" s="5" t="s">
        <v>12</v>
      </c>
      <c r="B4" s="6">
        <v>1</v>
      </c>
      <c r="C4" s="7" t="s">
        <v>28</v>
      </c>
      <c r="D4" s="7" t="s">
        <v>13</v>
      </c>
      <c r="E4" s="31">
        <v>35287</v>
      </c>
      <c r="F4" s="15">
        <v>6307.08</v>
      </c>
      <c r="G4" s="8">
        <v>1050.79</v>
      </c>
      <c r="H4" s="8">
        <v>610</v>
      </c>
      <c r="I4" s="8">
        <v>0</v>
      </c>
      <c r="J4" s="8">
        <v>0</v>
      </c>
      <c r="K4" s="8">
        <v>1691.7</v>
      </c>
      <c r="L4" s="8"/>
      <c r="M4" s="18">
        <f>SUM(F4:L4)</f>
        <v>9659.57</v>
      </c>
      <c r="N4" s="15">
        <v>642.33000000000004</v>
      </c>
      <c r="O4" s="8">
        <v>925.28</v>
      </c>
      <c r="P4" s="8">
        <v>235.48</v>
      </c>
      <c r="Q4" s="21">
        <f>N4+O4+P4</f>
        <v>1803.0900000000001</v>
      </c>
      <c r="R4" s="24">
        <f>M4-Q4</f>
        <v>7856.48</v>
      </c>
    </row>
    <row r="5" spans="1:18" ht="50.1" customHeight="1" x14ac:dyDescent="0.3">
      <c r="A5" s="9" t="s">
        <v>14</v>
      </c>
      <c r="B5" s="3">
        <v>3</v>
      </c>
      <c r="C5" s="2" t="s">
        <v>29</v>
      </c>
      <c r="D5" s="2" t="s">
        <v>15</v>
      </c>
      <c r="E5" s="32">
        <v>34394</v>
      </c>
      <c r="F5" s="16">
        <v>2702.78</v>
      </c>
      <c r="G5" s="4">
        <v>564.05999999999995</v>
      </c>
      <c r="H5" s="4">
        <v>610</v>
      </c>
      <c r="I5" s="4">
        <v>0</v>
      </c>
      <c r="J5" s="4">
        <v>0</v>
      </c>
      <c r="K5" s="4"/>
      <c r="L5" s="4">
        <v>0</v>
      </c>
      <c r="M5" s="19">
        <f>SUM(F5:L5)</f>
        <v>3876.84</v>
      </c>
      <c r="N5" s="16">
        <v>384.74</v>
      </c>
      <c r="O5" s="4">
        <v>77.52</v>
      </c>
      <c r="P5" s="4">
        <v>28.2</v>
      </c>
      <c r="Q5" s="22">
        <f>N5+O5+P5</f>
        <v>490.46</v>
      </c>
      <c r="R5" s="25">
        <f t="shared" ref="R5" si="0">M5-Q5</f>
        <v>3386.38</v>
      </c>
    </row>
    <row r="6" spans="1:18" ht="50.1" customHeight="1" thickBot="1" x14ac:dyDescent="0.35">
      <c r="A6" s="10" t="s">
        <v>16</v>
      </c>
      <c r="B6" s="11">
        <v>2</v>
      </c>
      <c r="C6" s="12" t="s">
        <v>30</v>
      </c>
      <c r="D6" s="12" t="s">
        <v>13</v>
      </c>
      <c r="E6" s="33">
        <v>36801</v>
      </c>
      <c r="F6" s="17">
        <v>3807.39</v>
      </c>
      <c r="G6" s="13">
        <v>423.04</v>
      </c>
      <c r="H6" s="13">
        <v>610</v>
      </c>
      <c r="I6" s="13">
        <v>0</v>
      </c>
      <c r="J6" s="13">
        <v>0</v>
      </c>
      <c r="K6" s="13">
        <v>0</v>
      </c>
      <c r="L6" s="13"/>
      <c r="M6" s="20">
        <f>SUM(F6:L6)</f>
        <v>4840.43</v>
      </c>
      <c r="N6" s="17">
        <v>465.34</v>
      </c>
      <c r="O6" s="13">
        <v>153.09</v>
      </c>
      <c r="P6" s="13">
        <v>465.37</v>
      </c>
      <c r="Q6" s="23">
        <f>N6+O6+P6</f>
        <v>1083.8</v>
      </c>
      <c r="R6" s="26">
        <f>M6-Q6</f>
        <v>3756.63</v>
      </c>
    </row>
  </sheetData>
  <mergeCells count="4">
    <mergeCell ref="F2:M2"/>
    <mergeCell ref="N2:R3"/>
    <mergeCell ref="A2:E2"/>
    <mergeCell ref="B1:R1"/>
  </mergeCells>
  <pageMargins left="0.51181102362204722" right="0.51181102362204722" top="0.78740157480314965" bottom="0.78740157480314965" header="0.31496062992125984" footer="0.31496062992125984"/>
  <pageSetup paperSize="9" scale="5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6"/>
  <sheetViews>
    <sheetView showGridLines="0" zoomScale="80" zoomScaleNormal="80" zoomScaleSheetLayoutView="80" workbookViewId="0"/>
  </sheetViews>
  <sheetFormatPr defaultRowHeight="14.4" x14ac:dyDescent="0.3"/>
  <cols>
    <col min="1" max="1" width="22.5546875" customWidth="1"/>
    <col min="2" max="2" width="11.5546875" customWidth="1"/>
    <col min="3" max="3" width="14.109375" customWidth="1"/>
    <col min="4" max="4" width="24.44140625" customWidth="1"/>
    <col min="5" max="5" width="11.5546875" bestFit="1" customWidth="1"/>
    <col min="6" max="6" width="15.33203125" style="1" bestFit="1" customWidth="1"/>
    <col min="7" max="7" width="16.109375" customWidth="1"/>
    <col min="8" max="8" width="14.33203125" bestFit="1" customWidth="1"/>
    <col min="9" max="9" width="19.6640625" bestFit="1" customWidth="1"/>
    <col min="10" max="10" width="12.44140625" bestFit="1" customWidth="1"/>
    <col min="11" max="11" width="11.6640625" customWidth="1"/>
    <col min="12" max="12" width="12" customWidth="1"/>
    <col min="13" max="13" width="15.88671875" customWidth="1"/>
    <col min="14" max="14" width="10.33203125" customWidth="1"/>
    <col min="15" max="15" width="10.88671875" customWidth="1"/>
    <col min="16" max="16" width="19.88671875" bestFit="1" customWidth="1"/>
    <col min="17" max="17" width="20.6640625" bestFit="1" customWidth="1"/>
    <col min="18" max="18" width="14.6640625" bestFit="1" customWidth="1"/>
  </cols>
  <sheetData>
    <row r="1" spans="1:18" ht="50.1" customHeight="1" thickBot="1" x14ac:dyDescent="0.35">
      <c r="A1" s="38" t="s">
        <v>20</v>
      </c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50.1" customHeight="1" thickBot="1" x14ac:dyDescent="0.35">
      <c r="A2" s="73" t="s">
        <v>35</v>
      </c>
      <c r="B2" s="74"/>
      <c r="C2" s="74"/>
      <c r="D2" s="74"/>
      <c r="E2" s="74"/>
      <c r="F2" s="64" t="s">
        <v>0</v>
      </c>
      <c r="G2" s="65"/>
      <c r="H2" s="65"/>
      <c r="I2" s="65"/>
      <c r="J2" s="65"/>
      <c r="K2" s="65"/>
      <c r="L2" s="65"/>
      <c r="M2" s="66"/>
      <c r="N2" s="67" t="s">
        <v>1</v>
      </c>
      <c r="O2" s="67"/>
      <c r="P2" s="67"/>
      <c r="Q2" s="67"/>
      <c r="R2" s="78"/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34" t="s">
        <v>32</v>
      </c>
      <c r="G3" s="14" t="s">
        <v>31</v>
      </c>
      <c r="H3" s="14" t="s">
        <v>33</v>
      </c>
      <c r="I3" s="14" t="s">
        <v>26</v>
      </c>
      <c r="J3" s="14" t="s">
        <v>5</v>
      </c>
      <c r="K3" s="35" t="s">
        <v>25</v>
      </c>
      <c r="L3" s="14" t="s">
        <v>10</v>
      </c>
      <c r="M3" s="36" t="s">
        <v>6</v>
      </c>
      <c r="N3" s="69"/>
      <c r="O3" s="70"/>
      <c r="P3" s="71"/>
      <c r="Q3" s="71"/>
      <c r="R3" s="79"/>
    </row>
    <row r="4" spans="1:18" ht="50.1" customHeight="1" x14ac:dyDescent="0.3">
      <c r="A4" s="5" t="s">
        <v>12</v>
      </c>
      <c r="B4" s="6">
        <v>1</v>
      </c>
      <c r="C4" s="7" t="s">
        <v>28</v>
      </c>
      <c r="D4" s="7" t="s">
        <v>13</v>
      </c>
      <c r="E4" s="31">
        <v>35287</v>
      </c>
      <c r="F4" s="15">
        <v>6307.08</v>
      </c>
      <c r="G4" s="8">
        <v>1050.79</v>
      </c>
      <c r="H4" s="8">
        <v>610</v>
      </c>
      <c r="I4" s="8">
        <v>551.84</v>
      </c>
      <c r="J4" s="8">
        <v>0</v>
      </c>
      <c r="K4" s="8">
        <v>1691.7</v>
      </c>
      <c r="L4" s="8"/>
      <c r="M4" s="18">
        <f>SUM(F4:L4)</f>
        <v>10211.41</v>
      </c>
      <c r="N4" s="15">
        <v>642.33000000000004</v>
      </c>
      <c r="O4" s="8">
        <v>1077.03</v>
      </c>
      <c r="P4" s="8">
        <v>188.76</v>
      </c>
      <c r="Q4" s="21">
        <f>N4+O4+P4</f>
        <v>1908.1200000000001</v>
      </c>
      <c r="R4" s="24">
        <f>M4-Q4</f>
        <v>8303.2899999999991</v>
      </c>
    </row>
    <row r="5" spans="1:18" ht="50.1" customHeight="1" x14ac:dyDescent="0.3">
      <c r="A5" s="9" t="s">
        <v>14</v>
      </c>
      <c r="B5" s="3">
        <v>3</v>
      </c>
      <c r="C5" s="2" t="s">
        <v>29</v>
      </c>
      <c r="D5" s="2" t="s">
        <v>15</v>
      </c>
      <c r="E5" s="32">
        <v>34394</v>
      </c>
      <c r="F5" s="16">
        <v>3243.33</v>
      </c>
      <c r="G5" s="4">
        <v>564.05999999999995</v>
      </c>
      <c r="H5" s="4">
        <v>610</v>
      </c>
      <c r="I5" s="4">
        <v>142.78</v>
      </c>
      <c r="J5" s="4">
        <v>0</v>
      </c>
      <c r="K5" s="4"/>
      <c r="L5" s="4">
        <v>0</v>
      </c>
      <c r="M5" s="19">
        <f>SUM(F5:L5)</f>
        <v>4560.1699999999992</v>
      </c>
      <c r="N5" s="16">
        <v>434.51</v>
      </c>
      <c r="O5" s="4">
        <v>172.55</v>
      </c>
      <c r="P5" s="4">
        <v>0</v>
      </c>
      <c r="Q5" s="22">
        <f>N5+O5+P5</f>
        <v>607.05999999999995</v>
      </c>
      <c r="R5" s="25">
        <f t="shared" ref="R5" si="0">M5-Q5</f>
        <v>3953.1099999999992</v>
      </c>
    </row>
    <row r="6" spans="1:18" ht="50.1" customHeight="1" thickBot="1" x14ac:dyDescent="0.35">
      <c r="A6" s="10" t="s">
        <v>16</v>
      </c>
      <c r="B6" s="11">
        <v>2</v>
      </c>
      <c r="C6" s="12" t="s">
        <v>30</v>
      </c>
      <c r="D6" s="12" t="s">
        <v>13</v>
      </c>
      <c r="E6" s="33">
        <v>36801</v>
      </c>
      <c r="F6" s="17">
        <v>3807.39</v>
      </c>
      <c r="G6" s="13">
        <v>423.04</v>
      </c>
      <c r="H6" s="13">
        <v>610</v>
      </c>
      <c r="I6" s="13">
        <v>158.63999999999999</v>
      </c>
      <c r="J6" s="13">
        <v>0</v>
      </c>
      <c r="K6" s="13">
        <v>0</v>
      </c>
      <c r="L6" s="13">
        <v>2820.29</v>
      </c>
      <c r="M6" s="20">
        <f>SUM(F6:L6)</f>
        <v>7819.3600000000006</v>
      </c>
      <c r="N6" s="17">
        <v>736.61</v>
      </c>
      <c r="O6" s="13">
        <v>195.52</v>
      </c>
      <c r="P6" s="13">
        <v>437.17</v>
      </c>
      <c r="Q6" s="23">
        <f>N6+O6+P6</f>
        <v>1369.3</v>
      </c>
      <c r="R6" s="26">
        <f>M6-Q6</f>
        <v>6450.06</v>
      </c>
    </row>
  </sheetData>
  <mergeCells count="4">
    <mergeCell ref="F2:M2"/>
    <mergeCell ref="N2:R3"/>
    <mergeCell ref="A2:E2"/>
    <mergeCell ref="B1:R1"/>
  </mergeCells>
  <pageMargins left="0.51181102362204722" right="0.51181102362204722" top="0.78740157480314965" bottom="0.78740157480314965" header="0.31496062992125984" footer="0.31496062992125984"/>
  <pageSetup paperSize="9" scale="5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6"/>
  <sheetViews>
    <sheetView showGridLines="0" topLeftCell="D1" zoomScale="80" zoomScaleNormal="80" zoomScaleSheetLayoutView="80" workbookViewId="0">
      <selection activeCell="R6" sqref="N2:R6"/>
    </sheetView>
  </sheetViews>
  <sheetFormatPr defaultRowHeight="14.4" x14ac:dyDescent="0.3"/>
  <cols>
    <col min="1" max="1" width="22.5546875" customWidth="1"/>
    <col min="2" max="2" width="11.5546875" customWidth="1"/>
    <col min="3" max="3" width="20.33203125" customWidth="1"/>
    <col min="4" max="4" width="28.44140625" customWidth="1"/>
    <col min="5" max="5" width="11.5546875" bestFit="1" customWidth="1"/>
    <col min="6" max="6" width="15.33203125" style="1" bestFit="1" customWidth="1"/>
    <col min="7" max="7" width="16.109375" customWidth="1"/>
    <col min="8" max="8" width="14.33203125" bestFit="1" customWidth="1"/>
    <col min="9" max="9" width="19.6640625" bestFit="1" customWidth="1"/>
    <col min="10" max="10" width="12.44140625" bestFit="1" customWidth="1"/>
    <col min="11" max="11" width="11.6640625" customWidth="1"/>
    <col min="12" max="12" width="9" customWidth="1"/>
    <col min="13" max="13" width="15.88671875" customWidth="1"/>
    <col min="14" max="14" width="10.33203125" customWidth="1"/>
    <col min="15" max="15" width="10.88671875" customWidth="1"/>
    <col min="16" max="16" width="19.88671875" bestFit="1" customWidth="1"/>
    <col min="17" max="17" width="20.6640625" bestFit="1" customWidth="1"/>
    <col min="18" max="18" width="14.6640625" bestFit="1" customWidth="1"/>
  </cols>
  <sheetData>
    <row r="1" spans="1:18" ht="50.1" customHeight="1" thickBot="1" x14ac:dyDescent="0.35">
      <c r="A1" s="38" t="s">
        <v>21</v>
      </c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50.1" customHeight="1" thickBot="1" x14ac:dyDescent="0.35">
      <c r="A2" s="73" t="s">
        <v>35</v>
      </c>
      <c r="B2" s="74"/>
      <c r="C2" s="74"/>
      <c r="D2" s="74"/>
      <c r="E2" s="74"/>
      <c r="F2" s="64" t="s">
        <v>0</v>
      </c>
      <c r="G2" s="65"/>
      <c r="H2" s="65"/>
      <c r="I2" s="65"/>
      <c r="J2" s="65"/>
      <c r="K2" s="65"/>
      <c r="L2" s="65"/>
      <c r="M2" s="66"/>
      <c r="N2" s="67" t="s">
        <v>1</v>
      </c>
      <c r="O2" s="67"/>
      <c r="P2" s="67"/>
      <c r="Q2" s="67"/>
      <c r="R2" s="78"/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34" t="s">
        <v>32</v>
      </c>
      <c r="G3" s="14" t="s">
        <v>31</v>
      </c>
      <c r="H3" s="14" t="s">
        <v>33</v>
      </c>
      <c r="I3" s="14" t="s">
        <v>26</v>
      </c>
      <c r="J3" s="14" t="s">
        <v>5</v>
      </c>
      <c r="K3" s="35" t="s">
        <v>25</v>
      </c>
      <c r="L3" s="14" t="s">
        <v>10</v>
      </c>
      <c r="M3" s="36" t="s">
        <v>6</v>
      </c>
      <c r="N3" s="69"/>
      <c r="O3" s="70"/>
      <c r="P3" s="71"/>
      <c r="Q3" s="71"/>
      <c r="R3" s="79"/>
    </row>
    <row r="4" spans="1:18" ht="50.1" customHeight="1" x14ac:dyDescent="0.3">
      <c r="A4" s="5" t="s">
        <v>12</v>
      </c>
      <c r="B4" s="6">
        <v>1</v>
      </c>
      <c r="C4" s="7" t="s">
        <v>28</v>
      </c>
      <c r="D4" s="7" t="s">
        <v>13</v>
      </c>
      <c r="E4" s="31">
        <v>35287</v>
      </c>
      <c r="F4" s="15">
        <v>6798.56</v>
      </c>
      <c r="G4" s="8">
        <v>1299.8399999999999</v>
      </c>
      <c r="H4" s="8">
        <v>652.70000000000005</v>
      </c>
      <c r="I4" s="8"/>
      <c r="J4" s="8">
        <v>0</v>
      </c>
      <c r="K4" s="8">
        <v>1691.7</v>
      </c>
      <c r="L4" s="8"/>
      <c r="M4" s="18">
        <f>SUM(F4:L4)</f>
        <v>10442.800000000001</v>
      </c>
      <c r="N4" s="15">
        <v>642.33000000000004</v>
      </c>
      <c r="O4" s="8">
        <v>1128.92</v>
      </c>
      <c r="P4" s="8">
        <v>238.75</v>
      </c>
      <c r="Q4" s="21">
        <f>N4+O4+P4</f>
        <v>2010</v>
      </c>
      <c r="R4" s="24">
        <f>M4-Q4</f>
        <v>8432.8000000000011</v>
      </c>
    </row>
    <row r="5" spans="1:18" ht="50.1" customHeight="1" x14ac:dyDescent="0.3">
      <c r="A5" s="9" t="s">
        <v>14</v>
      </c>
      <c r="B5" s="3">
        <v>3</v>
      </c>
      <c r="C5" s="2" t="s">
        <v>29</v>
      </c>
      <c r="D5" s="2" t="s">
        <v>15</v>
      </c>
      <c r="E5" s="32">
        <v>34394</v>
      </c>
      <c r="F5" s="16">
        <v>3500.54</v>
      </c>
      <c r="G5" s="4">
        <v>603.54</v>
      </c>
      <c r="H5" s="4">
        <v>652.70000000000005</v>
      </c>
      <c r="I5" s="4"/>
      <c r="J5" s="4">
        <v>0</v>
      </c>
      <c r="K5" s="4"/>
      <c r="L5" s="4">
        <v>0</v>
      </c>
      <c r="M5" s="19">
        <f>SUM(F5:L5)</f>
        <v>4756.78</v>
      </c>
      <c r="N5" s="16">
        <v>451.44</v>
      </c>
      <c r="O5" s="4">
        <v>193.1</v>
      </c>
      <c r="P5" s="4">
        <v>30.18</v>
      </c>
      <c r="Q5" s="22">
        <f>N5+O5+P5</f>
        <v>674.71999999999991</v>
      </c>
      <c r="R5" s="25">
        <f t="shared" ref="R5" si="0">M5-Q5</f>
        <v>4082.06</v>
      </c>
    </row>
    <row r="6" spans="1:18" ht="50.1" customHeight="1" thickBot="1" x14ac:dyDescent="0.35">
      <c r="A6" s="10" t="s">
        <v>16</v>
      </c>
      <c r="B6" s="11">
        <v>2</v>
      </c>
      <c r="C6" s="12" t="s">
        <v>30</v>
      </c>
      <c r="D6" s="12" t="s">
        <v>13</v>
      </c>
      <c r="E6" s="33">
        <v>36801</v>
      </c>
      <c r="F6" s="17">
        <v>2052.0500000000002</v>
      </c>
      <c r="G6" s="13">
        <v>452.66</v>
      </c>
      <c r="H6" s="13">
        <v>652.70000000000005</v>
      </c>
      <c r="I6" s="13"/>
      <c r="J6" s="13">
        <v>0</v>
      </c>
      <c r="K6" s="13">
        <v>0</v>
      </c>
      <c r="L6" s="13"/>
      <c r="M6" s="20">
        <f>SUM(F6:L6)</f>
        <v>3157.41</v>
      </c>
      <c r="N6" s="17">
        <v>331.93</v>
      </c>
      <c r="O6" s="13"/>
      <c r="P6" s="13">
        <v>467.35</v>
      </c>
      <c r="Q6" s="23">
        <f>N6+O6+P6</f>
        <v>799.28</v>
      </c>
      <c r="R6" s="26">
        <f>M6-Q6</f>
        <v>2358.13</v>
      </c>
    </row>
  </sheetData>
  <mergeCells count="4">
    <mergeCell ref="F2:M2"/>
    <mergeCell ref="N2:R3"/>
    <mergeCell ref="A2:E2"/>
    <mergeCell ref="B1:R1"/>
  </mergeCells>
  <pageMargins left="0.51181102362204722" right="0.51181102362204722" top="0.78740157480314965" bottom="0.78740157480314965" header="0.31496062992125984" footer="0.31496062992125984"/>
  <pageSetup paperSize="9" scale="5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6"/>
  <sheetViews>
    <sheetView showGridLines="0" zoomScale="80" zoomScaleNormal="80" zoomScaleSheetLayoutView="80" workbookViewId="0">
      <selection activeCell="R6" sqref="N2:R6"/>
    </sheetView>
  </sheetViews>
  <sheetFormatPr defaultRowHeight="14.4" x14ac:dyDescent="0.3"/>
  <cols>
    <col min="1" max="1" width="22.5546875" customWidth="1"/>
    <col min="2" max="2" width="11.5546875" customWidth="1"/>
    <col min="3" max="3" width="20.33203125" customWidth="1"/>
    <col min="4" max="4" width="28.44140625" customWidth="1"/>
    <col min="5" max="5" width="11.5546875" bestFit="1" customWidth="1"/>
    <col min="6" max="6" width="15.33203125" style="1" bestFit="1" customWidth="1"/>
    <col min="7" max="7" width="16.109375" customWidth="1"/>
    <col min="8" max="8" width="14.33203125" bestFit="1" customWidth="1"/>
    <col min="9" max="9" width="19.6640625" bestFit="1" customWidth="1"/>
    <col min="10" max="10" width="12.44140625" bestFit="1" customWidth="1"/>
    <col min="11" max="11" width="11.6640625" customWidth="1"/>
    <col min="12" max="12" width="9" customWidth="1"/>
    <col min="13" max="13" width="15.88671875" customWidth="1"/>
    <col min="14" max="14" width="10.33203125" customWidth="1"/>
    <col min="15" max="15" width="10.88671875" customWidth="1"/>
    <col min="16" max="16" width="19.88671875" bestFit="1" customWidth="1"/>
    <col min="17" max="17" width="20.6640625" bestFit="1" customWidth="1"/>
    <col min="18" max="18" width="14.6640625" bestFit="1" customWidth="1"/>
  </cols>
  <sheetData>
    <row r="1" spans="1:18" ht="50.1" customHeight="1" thickBot="1" x14ac:dyDescent="0.35">
      <c r="A1" s="38" t="s">
        <v>22</v>
      </c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50.1" customHeight="1" thickBot="1" x14ac:dyDescent="0.35">
      <c r="A2" s="73" t="s">
        <v>35</v>
      </c>
      <c r="B2" s="74"/>
      <c r="C2" s="74"/>
      <c r="D2" s="74"/>
      <c r="E2" s="74"/>
      <c r="F2" s="64" t="s">
        <v>0</v>
      </c>
      <c r="G2" s="65"/>
      <c r="H2" s="65"/>
      <c r="I2" s="65"/>
      <c r="J2" s="65"/>
      <c r="K2" s="65"/>
      <c r="L2" s="65"/>
      <c r="M2" s="66"/>
      <c r="N2" s="67" t="s">
        <v>1</v>
      </c>
      <c r="O2" s="67"/>
      <c r="P2" s="67"/>
      <c r="Q2" s="67"/>
      <c r="R2" s="78"/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34" t="s">
        <v>32</v>
      </c>
      <c r="G3" s="14" t="s">
        <v>31</v>
      </c>
      <c r="H3" s="14" t="s">
        <v>33</v>
      </c>
      <c r="I3" s="14" t="s">
        <v>26</v>
      </c>
      <c r="J3" s="14" t="s">
        <v>5</v>
      </c>
      <c r="K3" s="35" t="s">
        <v>25</v>
      </c>
      <c r="L3" s="14" t="s">
        <v>10</v>
      </c>
      <c r="M3" s="36" t="s">
        <v>6</v>
      </c>
      <c r="N3" s="69"/>
      <c r="O3" s="70"/>
      <c r="P3" s="71"/>
      <c r="Q3" s="71"/>
      <c r="R3" s="79"/>
    </row>
    <row r="4" spans="1:18" ht="50.1" customHeight="1" x14ac:dyDescent="0.3">
      <c r="A4" s="5" t="s">
        <v>12</v>
      </c>
      <c r="B4" s="6">
        <v>1</v>
      </c>
      <c r="C4" s="7" t="s">
        <v>28</v>
      </c>
      <c r="D4" s="7" t="s">
        <v>13</v>
      </c>
      <c r="E4" s="31">
        <v>35287</v>
      </c>
      <c r="F4" s="15">
        <v>6798.56</v>
      </c>
      <c r="G4" s="8">
        <v>1149.8399999999999</v>
      </c>
      <c r="H4" s="8">
        <v>652.70000000000005</v>
      </c>
      <c r="I4" s="8"/>
      <c r="J4" s="8">
        <v>0</v>
      </c>
      <c r="K4" s="8">
        <v>1691.7</v>
      </c>
      <c r="L4" s="8"/>
      <c r="M4" s="18">
        <f>SUM(F4:L4)</f>
        <v>10292.800000000001</v>
      </c>
      <c r="N4" s="15">
        <v>642.33000000000004</v>
      </c>
      <c r="O4" s="8">
        <v>1087.67</v>
      </c>
      <c r="P4" s="8">
        <v>238.75</v>
      </c>
      <c r="Q4" s="21">
        <f>N4+O4+P4</f>
        <v>1968.75</v>
      </c>
      <c r="R4" s="24">
        <f>M4-Q4</f>
        <v>8324.0500000000011</v>
      </c>
    </row>
    <row r="5" spans="1:18" ht="50.1" customHeight="1" x14ac:dyDescent="0.3">
      <c r="A5" s="9" t="s">
        <v>14</v>
      </c>
      <c r="B5" s="3">
        <v>3</v>
      </c>
      <c r="C5" s="2" t="s">
        <v>29</v>
      </c>
      <c r="D5" s="2" t="s">
        <v>15</v>
      </c>
      <c r="E5" s="32">
        <v>34394</v>
      </c>
      <c r="F5" s="16">
        <v>3500.54</v>
      </c>
      <c r="G5" s="4">
        <v>603.54</v>
      </c>
      <c r="H5" s="4">
        <v>652.70000000000005</v>
      </c>
      <c r="I5" s="4"/>
      <c r="J5" s="4">
        <v>0</v>
      </c>
      <c r="K5" s="4"/>
      <c r="L5" s="4">
        <v>0</v>
      </c>
      <c r="M5" s="19">
        <f>SUM(F5:L5)</f>
        <v>4756.78</v>
      </c>
      <c r="N5" s="16">
        <v>451.44</v>
      </c>
      <c r="O5" s="4">
        <v>193.1</v>
      </c>
      <c r="P5" s="4">
        <v>30.18</v>
      </c>
      <c r="Q5" s="22">
        <f>N5+O5+P5</f>
        <v>674.71999999999991</v>
      </c>
      <c r="R5" s="25">
        <f t="shared" ref="R5" si="0">M5-Q5</f>
        <v>4082.06</v>
      </c>
    </row>
    <row r="6" spans="1:18" ht="50.1" customHeight="1" thickBot="1" x14ac:dyDescent="0.35">
      <c r="A6" s="10" t="s">
        <v>16</v>
      </c>
      <c r="B6" s="11">
        <v>2</v>
      </c>
      <c r="C6" s="12" t="s">
        <v>30</v>
      </c>
      <c r="D6" s="12" t="s">
        <v>13</v>
      </c>
      <c r="E6" s="33">
        <v>36801</v>
      </c>
      <c r="F6" s="17">
        <v>4104.08</v>
      </c>
      <c r="G6" s="13">
        <v>452.66</v>
      </c>
      <c r="H6" s="13">
        <v>652.70000000000005</v>
      </c>
      <c r="I6" s="13"/>
      <c r="J6" s="13">
        <v>0</v>
      </c>
      <c r="K6" s="13">
        <v>0</v>
      </c>
      <c r="L6" s="13"/>
      <c r="M6" s="20">
        <f>SUM(F6:L6)</f>
        <v>5209.4399999999996</v>
      </c>
      <c r="N6" s="17">
        <v>501.24</v>
      </c>
      <c r="O6" s="13">
        <v>196.65</v>
      </c>
      <c r="P6" s="13">
        <v>467.35</v>
      </c>
      <c r="Q6" s="23">
        <f>N6+O6+P6</f>
        <v>1165.24</v>
      </c>
      <c r="R6" s="26">
        <f>M6-Q6</f>
        <v>4044.2</v>
      </c>
    </row>
  </sheetData>
  <mergeCells count="4">
    <mergeCell ref="F2:M2"/>
    <mergeCell ref="N2:R3"/>
    <mergeCell ref="A2:E2"/>
    <mergeCell ref="B1:R1"/>
  </mergeCells>
  <pageMargins left="0.51181102362204722" right="0.51181102362204722" top="0.78740157480314965" bottom="0.78740157480314965" header="0.31496062992125984" footer="0.31496062992125984"/>
  <pageSetup paperSize="9" scale="5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6"/>
  <sheetViews>
    <sheetView showGridLines="0" zoomScale="80" zoomScaleNormal="80" zoomScaleSheetLayoutView="80" workbookViewId="0">
      <selection activeCell="R6" sqref="N2:R6"/>
    </sheetView>
  </sheetViews>
  <sheetFormatPr defaultRowHeight="14.4" x14ac:dyDescent="0.3"/>
  <cols>
    <col min="1" max="1" width="22.5546875" customWidth="1"/>
    <col min="2" max="2" width="13.6640625" customWidth="1"/>
    <col min="3" max="3" width="20.33203125" customWidth="1"/>
    <col min="4" max="4" width="28.44140625" customWidth="1"/>
    <col min="5" max="5" width="11.5546875" bestFit="1" customWidth="1"/>
    <col min="6" max="6" width="15.33203125" style="1" bestFit="1" customWidth="1"/>
    <col min="7" max="7" width="16.109375" customWidth="1"/>
    <col min="8" max="8" width="14.33203125" bestFit="1" customWidth="1"/>
    <col min="9" max="9" width="19.6640625" bestFit="1" customWidth="1"/>
    <col min="10" max="10" width="12.44140625" bestFit="1" customWidth="1"/>
    <col min="11" max="11" width="11.6640625" customWidth="1"/>
    <col min="12" max="12" width="9" customWidth="1"/>
    <col min="13" max="13" width="15.88671875" customWidth="1"/>
    <col min="14" max="14" width="10.33203125" customWidth="1"/>
    <col min="15" max="15" width="10.88671875" customWidth="1"/>
    <col min="16" max="16" width="19.88671875" bestFit="1" customWidth="1"/>
    <col min="17" max="17" width="20.6640625" bestFit="1" customWidth="1"/>
    <col min="18" max="18" width="14.6640625" bestFit="1" customWidth="1"/>
  </cols>
  <sheetData>
    <row r="1" spans="1:18" ht="50.1" customHeight="1" thickBot="1" x14ac:dyDescent="0.35">
      <c r="A1" s="38" t="s">
        <v>23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73" t="s">
        <v>35</v>
      </c>
      <c r="B2" s="74"/>
      <c r="C2" s="74"/>
      <c r="D2" s="74"/>
      <c r="E2" s="74"/>
      <c r="F2" s="64" t="s">
        <v>0</v>
      </c>
      <c r="G2" s="65"/>
      <c r="H2" s="65"/>
      <c r="I2" s="65"/>
      <c r="J2" s="65"/>
      <c r="K2" s="65"/>
      <c r="L2" s="65"/>
      <c r="M2" s="66"/>
      <c r="N2" s="67" t="s">
        <v>1</v>
      </c>
      <c r="O2" s="67"/>
      <c r="P2" s="67"/>
      <c r="Q2" s="67"/>
      <c r="R2" s="78"/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34" t="s">
        <v>32</v>
      </c>
      <c r="G3" s="14" t="s">
        <v>31</v>
      </c>
      <c r="H3" s="14" t="s">
        <v>33</v>
      </c>
      <c r="I3" s="14" t="s">
        <v>26</v>
      </c>
      <c r="J3" s="14" t="s">
        <v>5</v>
      </c>
      <c r="K3" s="35" t="s">
        <v>25</v>
      </c>
      <c r="L3" s="14" t="s">
        <v>10</v>
      </c>
      <c r="M3" s="36" t="s">
        <v>6</v>
      </c>
      <c r="N3" s="69"/>
      <c r="O3" s="70"/>
      <c r="P3" s="71"/>
      <c r="Q3" s="71"/>
      <c r="R3" s="79"/>
    </row>
    <row r="4" spans="1:18" ht="50.1" customHeight="1" x14ac:dyDescent="0.3">
      <c r="A4" s="5" t="s">
        <v>12</v>
      </c>
      <c r="B4" s="6">
        <v>1</v>
      </c>
      <c r="C4" s="7" t="s">
        <v>28</v>
      </c>
      <c r="D4" s="7" t="s">
        <v>13</v>
      </c>
      <c r="E4" s="31">
        <v>35287</v>
      </c>
      <c r="F4" s="15">
        <v>6798.56</v>
      </c>
      <c r="G4" s="8">
        <v>1149.8399999999999</v>
      </c>
      <c r="H4" s="8">
        <v>652.70000000000005</v>
      </c>
      <c r="I4" s="8">
        <v>596.13</v>
      </c>
      <c r="J4" s="8">
        <v>0</v>
      </c>
      <c r="K4" s="8">
        <v>1691.7</v>
      </c>
      <c r="L4" s="8"/>
      <c r="M4" s="18">
        <f>SUM(F4:L4)</f>
        <v>10888.93</v>
      </c>
      <c r="N4" s="15">
        <v>642.33000000000004</v>
      </c>
      <c r="O4" s="8">
        <v>1251.6099999999999</v>
      </c>
      <c r="P4" s="8">
        <v>238.75</v>
      </c>
      <c r="Q4" s="21">
        <f>N4+O4+P4</f>
        <v>2132.69</v>
      </c>
      <c r="R4" s="24">
        <f>M4-Q4</f>
        <v>8756.24</v>
      </c>
    </row>
    <row r="5" spans="1:18" ht="50.1" customHeight="1" x14ac:dyDescent="0.3">
      <c r="A5" s="9" t="s">
        <v>14</v>
      </c>
      <c r="B5" s="3">
        <v>3</v>
      </c>
      <c r="C5" s="2" t="s">
        <v>29</v>
      </c>
      <c r="D5" s="2" t="s">
        <v>15</v>
      </c>
      <c r="E5" s="32">
        <v>34394</v>
      </c>
      <c r="F5" s="16">
        <v>3500.54</v>
      </c>
      <c r="G5" s="4">
        <v>603.54</v>
      </c>
      <c r="H5" s="4">
        <v>652.70000000000005</v>
      </c>
      <c r="I5" s="4">
        <v>153.9</v>
      </c>
      <c r="J5" s="4">
        <v>0</v>
      </c>
      <c r="K5" s="4"/>
      <c r="L5" s="4">
        <v>0</v>
      </c>
      <c r="M5" s="19">
        <f>SUM(F5:L5)</f>
        <v>4910.6799999999994</v>
      </c>
      <c r="N5" s="16">
        <v>468.37</v>
      </c>
      <c r="O5" s="4">
        <v>216.53</v>
      </c>
      <c r="P5" s="4">
        <v>30.18</v>
      </c>
      <c r="Q5" s="22">
        <f>N5+O5+P5</f>
        <v>715.07999999999993</v>
      </c>
      <c r="R5" s="25">
        <f t="shared" ref="R5" si="0">M5-Q5</f>
        <v>4195.5999999999995</v>
      </c>
    </row>
    <row r="6" spans="1:18" ht="50.1" customHeight="1" thickBot="1" x14ac:dyDescent="0.35">
      <c r="A6" s="10" t="s">
        <v>16</v>
      </c>
      <c r="B6" s="11">
        <v>2</v>
      </c>
      <c r="C6" s="12" t="s">
        <v>30</v>
      </c>
      <c r="D6" s="12" t="s">
        <v>13</v>
      </c>
      <c r="E6" s="33">
        <v>36801</v>
      </c>
      <c r="F6" s="17">
        <v>4104.08</v>
      </c>
      <c r="G6" s="13">
        <v>452.66</v>
      </c>
      <c r="H6" s="13">
        <v>652.70000000000005</v>
      </c>
      <c r="I6" s="13">
        <v>170.88</v>
      </c>
      <c r="J6" s="13">
        <v>0</v>
      </c>
      <c r="K6" s="13">
        <v>0</v>
      </c>
      <c r="L6" s="13"/>
      <c r="M6" s="20">
        <f>SUM(F6:L6)</f>
        <v>5380.32</v>
      </c>
      <c r="N6" s="17">
        <v>520.03</v>
      </c>
      <c r="O6" s="13">
        <v>225.26</v>
      </c>
      <c r="P6" s="13">
        <v>467.35</v>
      </c>
      <c r="Q6" s="23">
        <f>N6+O6+P6</f>
        <v>1212.6399999999999</v>
      </c>
      <c r="R6" s="26">
        <f>M6-Q6</f>
        <v>4167.68</v>
      </c>
    </row>
  </sheetData>
  <mergeCells count="4">
    <mergeCell ref="F2:M2"/>
    <mergeCell ref="N2:R3"/>
    <mergeCell ref="A2:E2"/>
    <mergeCell ref="B1:R1"/>
  </mergeCells>
  <pageMargins left="0.51181102362204722" right="0.51181102362204722" top="0.78740157480314965" bottom="0.78740157480314965" header="0.31496062992125984" footer="0.31496062992125984"/>
  <pageSetup paperSize="9" scale="5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5510-2726-42C5-B5C0-07416D4DB353}">
  <dimension ref="A1:R5"/>
  <sheetViews>
    <sheetView tabSelected="1" zoomScaleNormal="100" zoomScaleSheetLayoutView="90" workbookViewId="0">
      <selection activeCell="A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24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39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44" t="s">
        <v>32</v>
      </c>
      <c r="G3" s="45" t="s">
        <v>31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52" t="s">
        <v>38</v>
      </c>
      <c r="E4" s="53">
        <v>35287</v>
      </c>
      <c r="F4" s="39">
        <v>8828.24</v>
      </c>
      <c r="G4" s="46">
        <v>0</v>
      </c>
      <c r="H4" s="39">
        <v>0</v>
      </c>
      <c r="I4" s="46">
        <v>0</v>
      </c>
      <c r="J4" s="60">
        <v>1513.27</v>
      </c>
      <c r="K4" s="59">
        <v>1884.4</v>
      </c>
      <c r="L4" s="39">
        <v>0</v>
      </c>
      <c r="M4" s="39">
        <f>SUM(F4:L4)</f>
        <v>12225.91</v>
      </c>
      <c r="N4" s="39">
        <v>828.38</v>
      </c>
      <c r="O4" s="39">
        <v>1694.61</v>
      </c>
      <c r="P4" s="46">
        <v>60.88</v>
      </c>
      <c r="Q4" s="57">
        <f>N4+O4+P4</f>
        <v>2583.87</v>
      </c>
      <c r="R4" s="27">
        <f>M4-Q4</f>
        <v>9642.0400000000009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1884.4</v>
      </c>
      <c r="L5" s="39">
        <v>0</v>
      </c>
      <c r="M5" s="39">
        <f>SUM(F5:L5)</f>
        <v>7801.82</v>
      </c>
      <c r="N5" s="55">
        <v>664.61</v>
      </c>
      <c r="O5" s="39">
        <v>470.89</v>
      </c>
      <c r="P5" s="46">
        <v>745.65</v>
      </c>
      <c r="Q5" s="57">
        <f>N5+O5+P5</f>
        <v>1881.15</v>
      </c>
      <c r="R5" s="28">
        <f>M5-Q5</f>
        <v>5920.67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25B2-9531-43A0-8F7C-39FEACF219F1}">
  <dimension ref="A1:R5"/>
  <sheetViews>
    <sheetView zoomScaleNormal="100" zoomScaleSheetLayoutView="90" workbookViewId="0">
      <selection activeCell="A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24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40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44" t="s">
        <v>32</v>
      </c>
      <c r="G3" s="45" t="s">
        <v>31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52" t="s">
        <v>38</v>
      </c>
      <c r="E4" s="53">
        <v>35287</v>
      </c>
      <c r="F4" s="39">
        <v>8828.24</v>
      </c>
      <c r="G4" s="46">
        <v>0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11013.91</v>
      </c>
      <c r="N4" s="39">
        <v>828.38</v>
      </c>
      <c r="O4" s="39">
        <v>1694.61</v>
      </c>
      <c r="P4" s="46">
        <v>60.88</v>
      </c>
      <c r="Q4" s="57">
        <f>N4+O4+P4</f>
        <v>2583.87</v>
      </c>
      <c r="R4" s="27">
        <f>M4-Q4</f>
        <v>8430.0400000000009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5182.34</v>
      </c>
      <c r="G5" s="43">
        <v>0</v>
      </c>
      <c r="H5" s="41">
        <v>0</v>
      </c>
      <c r="I5" s="43">
        <v>0</v>
      </c>
      <c r="J5" s="42">
        <v>735.08</v>
      </c>
      <c r="K5" s="43">
        <v>672.4</v>
      </c>
      <c r="L5" s="39">
        <v>0</v>
      </c>
      <c r="M5" s="39">
        <f>SUM(F5:L5)</f>
        <v>6589.82</v>
      </c>
      <c r="N5" s="55">
        <v>664.61</v>
      </c>
      <c r="O5" s="39">
        <v>470.89</v>
      </c>
      <c r="P5" s="46">
        <v>745.65</v>
      </c>
      <c r="Q5" s="57">
        <f>N5+O5+P5</f>
        <v>1881.15</v>
      </c>
      <c r="R5" s="28">
        <f>M5-Q5</f>
        <v>4708.67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F80F-6E46-48E8-A657-A93907D82F8F}">
  <dimension ref="A1:R5"/>
  <sheetViews>
    <sheetView zoomScaleNormal="100" zoomScaleSheetLayoutView="90" workbookViewId="0">
      <selection activeCell="A5" sqref="A5:XFD5"/>
    </sheetView>
  </sheetViews>
  <sheetFormatPr defaultColWidth="14.33203125" defaultRowHeight="15" customHeight="1" x14ac:dyDescent="0.3"/>
  <cols>
    <col min="1" max="1" width="22.5546875" customWidth="1"/>
    <col min="2" max="2" width="13.88671875" customWidth="1"/>
    <col min="3" max="3" width="16.5546875" bestFit="1" customWidth="1"/>
    <col min="4" max="4" width="17.109375" customWidth="1"/>
    <col min="5" max="5" width="13.44140625" customWidth="1"/>
    <col min="6" max="6" width="15.88671875" style="1" customWidth="1"/>
    <col min="7" max="7" width="15" style="1" customWidth="1"/>
    <col min="8" max="8" width="12" style="1" customWidth="1"/>
    <col min="9" max="9" width="13.44140625" style="1" customWidth="1"/>
    <col min="10" max="10" width="14" customWidth="1"/>
    <col min="11" max="11" width="15.5546875" customWidth="1"/>
    <col min="12" max="12" width="14.44140625" customWidth="1"/>
    <col min="13" max="13" width="16.109375" customWidth="1"/>
    <col min="14" max="14" width="10.33203125" customWidth="1"/>
    <col min="15" max="15" width="9.44140625" customWidth="1"/>
    <col min="16" max="16" width="11" customWidth="1"/>
    <col min="17" max="17" width="12.88671875" customWidth="1"/>
    <col min="18" max="18" width="21" customWidth="1"/>
  </cols>
  <sheetData>
    <row r="1" spans="1:18" ht="50.1" customHeight="1" thickBot="1" x14ac:dyDescent="0.35">
      <c r="A1" s="38" t="s">
        <v>41</v>
      </c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0.1" customHeight="1" thickBot="1" x14ac:dyDescent="0.35">
      <c r="A2" s="90"/>
      <c r="B2" s="86"/>
      <c r="C2" s="86"/>
      <c r="D2" s="86"/>
      <c r="E2" s="86"/>
      <c r="F2" s="87" t="s">
        <v>0</v>
      </c>
      <c r="G2" s="83"/>
      <c r="H2" s="83"/>
      <c r="I2" s="83"/>
      <c r="J2" s="83"/>
      <c r="K2" s="83"/>
      <c r="L2" s="83"/>
      <c r="M2" s="84"/>
      <c r="N2" s="85" t="s">
        <v>1</v>
      </c>
      <c r="O2" s="88"/>
      <c r="P2" s="88"/>
      <c r="Q2" s="89"/>
      <c r="R2" s="78" t="s">
        <v>36</v>
      </c>
    </row>
    <row r="3" spans="1:18" ht="50.1" customHeight="1" thickBot="1" x14ac:dyDescent="0.35">
      <c r="A3" s="30" t="s">
        <v>2</v>
      </c>
      <c r="B3" s="30" t="s">
        <v>3</v>
      </c>
      <c r="C3" s="30" t="s">
        <v>17</v>
      </c>
      <c r="D3" s="30" t="s">
        <v>4</v>
      </c>
      <c r="E3" s="30" t="s">
        <v>34</v>
      </c>
      <c r="F3" s="44" t="s">
        <v>32</v>
      </c>
      <c r="G3" s="45" t="s">
        <v>27</v>
      </c>
      <c r="H3" s="44" t="s">
        <v>33</v>
      </c>
      <c r="I3" s="47" t="s">
        <v>26</v>
      </c>
      <c r="J3" s="30" t="s">
        <v>5</v>
      </c>
      <c r="K3" s="45" t="s">
        <v>25</v>
      </c>
      <c r="L3" s="37" t="s">
        <v>24</v>
      </c>
      <c r="M3" s="56" t="s">
        <v>6</v>
      </c>
      <c r="N3" s="29" t="s">
        <v>11</v>
      </c>
      <c r="O3" s="30" t="s">
        <v>7</v>
      </c>
      <c r="P3" s="58" t="s">
        <v>8</v>
      </c>
      <c r="Q3" s="30" t="s">
        <v>9</v>
      </c>
      <c r="R3" s="79"/>
    </row>
    <row r="4" spans="1:18" ht="50.1" customHeight="1" thickBot="1" x14ac:dyDescent="0.35">
      <c r="A4" s="40" t="s">
        <v>12</v>
      </c>
      <c r="B4" s="51">
        <v>1</v>
      </c>
      <c r="C4" s="52" t="s">
        <v>28</v>
      </c>
      <c r="D4" s="52" t="s">
        <v>38</v>
      </c>
      <c r="E4" s="53">
        <v>35287</v>
      </c>
      <c r="F4" s="39">
        <v>8828.24</v>
      </c>
      <c r="G4" s="46">
        <v>310.25</v>
      </c>
      <c r="H4" s="39">
        <v>0</v>
      </c>
      <c r="I4" s="46">
        <v>0</v>
      </c>
      <c r="J4" s="60">
        <v>1513.27</v>
      </c>
      <c r="K4" s="59">
        <v>672.4</v>
      </c>
      <c r="L4" s="39">
        <v>0</v>
      </c>
      <c r="M4" s="39">
        <f>SUM(F4:L4)</f>
        <v>11324.16</v>
      </c>
      <c r="N4" s="39">
        <v>828.38</v>
      </c>
      <c r="O4" s="39">
        <v>1779.93</v>
      </c>
      <c r="P4" s="46">
        <v>60.88</v>
      </c>
      <c r="Q4" s="57">
        <f>N4+O4+P4</f>
        <v>2669.19</v>
      </c>
      <c r="R4" s="27">
        <f>M4-Q4</f>
        <v>8654.9699999999993</v>
      </c>
    </row>
    <row r="5" spans="1:18" ht="50.1" customHeight="1" thickBot="1" x14ac:dyDescent="0.35">
      <c r="A5" s="48" t="s">
        <v>16</v>
      </c>
      <c r="B5" s="50">
        <v>2</v>
      </c>
      <c r="C5" s="49" t="s">
        <v>30</v>
      </c>
      <c r="D5" s="52" t="s">
        <v>38</v>
      </c>
      <c r="E5" s="54">
        <v>36801</v>
      </c>
      <c r="F5" s="41">
        <v>5035.33</v>
      </c>
      <c r="G5" s="43">
        <v>0</v>
      </c>
      <c r="H5" s="41">
        <v>2958.71</v>
      </c>
      <c r="I5" s="43">
        <v>986.24</v>
      </c>
      <c r="J5" s="42">
        <v>710.58</v>
      </c>
      <c r="K5" s="43">
        <v>672.4</v>
      </c>
      <c r="L5" s="39">
        <v>0</v>
      </c>
      <c r="M5" s="39">
        <f>SUM(F5:L5)</f>
        <v>10363.26</v>
      </c>
      <c r="N5" s="55">
        <v>1033.51</v>
      </c>
      <c r="O5" s="39">
        <v>547.17999999999995</v>
      </c>
      <c r="P5" s="46">
        <v>942.9</v>
      </c>
      <c r="Q5" s="57">
        <f>N5+O5+P5</f>
        <v>2523.59</v>
      </c>
      <c r="R5" s="28">
        <f>M5-Q5</f>
        <v>7839.67</v>
      </c>
    </row>
  </sheetData>
  <mergeCells count="5">
    <mergeCell ref="B1:R1"/>
    <mergeCell ref="A2:E2"/>
    <mergeCell ref="F2:M2"/>
    <mergeCell ref="N2:Q2"/>
    <mergeCell ref="R2:R3"/>
  </mergeCells>
  <pageMargins left="0.59055118110236227" right="0.39370078740157483" top="0.78740157480314965" bottom="0.78740157480314965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01.2019</vt:lpstr>
      <vt:lpstr>02.2019 </vt:lpstr>
      <vt:lpstr>03.2019  </vt:lpstr>
      <vt:lpstr>04.2019</vt:lpstr>
      <vt:lpstr>05.2019</vt:lpstr>
      <vt:lpstr>06.2019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DANIEL BERIGRE MATEUS FILGUEIRA</cp:lastModifiedBy>
  <cp:lastPrinted>2023-01-09T17:51:43Z</cp:lastPrinted>
  <dcterms:created xsi:type="dcterms:W3CDTF">2017-01-06T12:21:58Z</dcterms:created>
  <dcterms:modified xsi:type="dcterms:W3CDTF">2023-05-23T18:19:30Z</dcterms:modified>
</cp:coreProperties>
</file>